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zakupki\Desktop\охрана\"/>
    </mc:Choice>
  </mc:AlternateContent>
  <bookViews>
    <workbookView xWindow="0" yWindow="0" windowWidth="5535" windowHeight="9510"/>
  </bookViews>
  <sheets>
    <sheet name="Стандар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79" i="1" l="1"/>
  <c r="Q79" i="1" l="1"/>
  <c r="M79" i="1"/>
  <c r="K79" i="1"/>
  <c r="L79" i="1" s="1"/>
</calcChain>
</file>

<file path=xl/sharedStrings.xml><?xml version="1.0" encoding="utf-8"?>
<sst xmlns="http://schemas.openxmlformats.org/spreadsheetml/2006/main" count="149" uniqueCount="134">
  <si>
    <t>Требуемое заказчику кол-во и режим работы постов охраны по контракту:</t>
  </si>
  <si>
    <t>МРОТ</t>
  </si>
  <si>
    <t>I_инфл</t>
  </si>
  <si>
    <t>Индекс потребительских цен</t>
  </si>
  <si>
    <t>руб.</t>
  </si>
  <si>
    <t>%</t>
  </si>
  <si>
    <t>НДС</t>
  </si>
  <si>
    <t>Налог на добавленную стоимость</t>
  </si>
  <si>
    <t>Налоговый кодекс</t>
  </si>
  <si>
    <t>Корректирующий коэффициент</t>
  </si>
  <si>
    <t>Y</t>
  </si>
  <si>
    <t>Ставка страховых взносов</t>
  </si>
  <si>
    <t>Количество часов работы работника</t>
  </si>
  <si>
    <t>СНР</t>
  </si>
  <si>
    <t>Константа</t>
  </si>
  <si>
    <t>Наименование</t>
  </si>
  <si>
    <t>Порядок расчета или исходные данные</t>
  </si>
  <si>
    <t>Ед. изм</t>
  </si>
  <si>
    <t>пост</t>
  </si>
  <si>
    <t>Ku1</t>
  </si>
  <si>
    <t>час</t>
  </si>
  <si>
    <t>Среднемесячная норма рабочего времени</t>
  </si>
  <si>
    <t>3. Расчет прямых затрат Сu:</t>
  </si>
  <si>
    <t>Переменная</t>
  </si>
  <si>
    <t>БЗП</t>
  </si>
  <si>
    <t>Базовая заработная плата</t>
  </si>
  <si>
    <t>Дн</t>
  </si>
  <si>
    <t>Согласно ТК ночное время с 22 до 6, т.е. 8 часов</t>
  </si>
  <si>
    <t xml:space="preserve">РО </t>
  </si>
  <si>
    <t>Резерв на отпуск</t>
  </si>
  <si>
    <t>МРОТ/СНР</t>
  </si>
  <si>
    <t>СВ</t>
  </si>
  <si>
    <t>Страховые взносы</t>
  </si>
  <si>
    <t>4. Расчет НМЦК:</t>
  </si>
  <si>
    <t>4.1 Расчет общих прямых затрат</t>
  </si>
  <si>
    <t>КР=</t>
  </si>
  <si>
    <t>4.2 Расчет КР (косвенные расходы)</t>
  </si>
  <si>
    <t>* 0,2</t>
  </si>
  <si>
    <t>4.4 Расчет Н(М)ЦК</t>
  </si>
  <si>
    <t>1. Определение идентификатора поста u:</t>
  </si>
  <si>
    <t>№u</t>
  </si>
  <si>
    <t>Описание</t>
  </si>
  <si>
    <t>Расчет</t>
  </si>
  <si>
    <t>(БЗП+Дн+Двп)/12</t>
  </si>
  <si>
    <t>(БЗП+Дн+Двп+РО)*30,2%</t>
  </si>
  <si>
    <t>Порядок расчета</t>
  </si>
  <si>
    <t>(20% от БЗП)/Кu1</t>
  </si>
  <si>
    <t>(100% от БЗП)/Кu1</t>
  </si>
  <si>
    <t>24-часовой пост ежедневно</t>
  </si>
  <si>
    <t>Количество требуемых 24-х часовых постов охраны по контракту</t>
  </si>
  <si>
    <t>n1</t>
  </si>
  <si>
    <t>-</t>
  </si>
  <si>
    <t>Uб</t>
  </si>
  <si>
    <t>Uд1</t>
  </si>
  <si>
    <t>Uд2</t>
  </si>
  <si>
    <t>U1</t>
  </si>
  <si>
    <t>2. Определение общих используемых параметров</t>
  </si>
  <si>
    <t>Двп1</t>
  </si>
  <si>
    <t>=</t>
  </si>
  <si>
    <t>дополнительный коэффициент для 24 часового поста
(объект с требованиями по антитеррористической защищенности) да = 0,1; нет = 0</t>
  </si>
  <si>
    <t>дополнительный коэффициент для 24 часового поста
(наличие спецсредств у охранника) да = 0,05; нет = 0</t>
  </si>
  <si>
    <t xml:space="preserve">доплата за выходные и праздничные (для 24 часового)
</t>
  </si>
  <si>
    <t>Минимальный размер оплаты труда (с учетом  РК= 1,3)</t>
  </si>
  <si>
    <t>4.3 Расчет П</t>
  </si>
  <si>
    <t>U</t>
  </si>
  <si>
    <t xml:space="preserve">   =</t>
  </si>
  <si>
    <t xml:space="preserve"> =</t>
  </si>
  <si>
    <t xml:space="preserve">Наличие мобильной выездной группы. Другие дополнительные услуги не оказываются. </t>
  </si>
  <si>
    <t>человеко-часов</t>
  </si>
  <si>
    <t>Расчет стоимости оказания охранных услуг</t>
  </si>
  <si>
    <t>Значение принимается равным единице (п. 2 приказа Росгвардии № 45)</t>
  </si>
  <si>
    <t>П1 (24 часа)</t>
  </si>
  <si>
    <t xml:space="preserve">Общие прямые затраты для 24 ч.поста = </t>
  </si>
  <si>
    <t>КР1 (24 часа) =</t>
  </si>
  <si>
    <t>Н(М)ЦК (24 часа)</t>
  </si>
  <si>
    <t>Описание объекта закупки</t>
  </si>
  <si>
    <t xml:space="preserve">Используемый метод определения НМЦК с обоснованием: начальная (максимальная) цена контракта определена в соответствии с частью 12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 приказом Росгвардии от 15.02.2021 №  45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охранных услуг»  </t>
  </si>
  <si>
    <r>
      <t xml:space="preserve">U1=Uб+Uд1+Uд2+Uд.. </t>
    </r>
    <r>
      <rPr>
        <b/>
        <i/>
        <sz val="12"/>
        <rFont val="Times New Roman"/>
        <family val="1"/>
        <charset val="204"/>
      </rPr>
      <t>(сумма Uд не может превышать 0,35)</t>
    </r>
  </si>
  <si>
    <r>
      <t xml:space="preserve">базовый коэффициент </t>
    </r>
    <r>
      <rPr>
        <b/>
        <u/>
        <sz val="12"/>
        <rFont val="Times New Roman"/>
        <family val="1"/>
        <charset val="204"/>
      </rPr>
      <t>для 24 часового поста</t>
    </r>
    <r>
      <rPr>
        <sz val="12"/>
        <rFont val="Times New Roman"/>
        <family val="1"/>
        <charset val="204"/>
      </rPr>
      <t xml:space="preserve"> (равно 1)</t>
    </r>
  </si>
  <si>
    <r>
      <t xml:space="preserve">доплата за ночные часы: 
</t>
    </r>
    <r>
      <rPr>
        <b/>
        <i/>
        <sz val="12"/>
        <rFont val="Times New Roman"/>
        <family val="1"/>
        <charset val="204"/>
      </rPr>
      <t>только для 24 часовых постов</t>
    </r>
  </si>
  <si>
    <t xml:space="preserve">Результат
</t>
  </si>
  <si>
    <t xml:space="preserve">Значение
</t>
  </si>
  <si>
    <t>24-часовой, ежедневно, один охранник на посту.</t>
  </si>
  <si>
    <t xml:space="preserve">24 часа* 31=744 часа
</t>
  </si>
  <si>
    <t>Расчет начальной (максимальной) цены контракта сформирован заказчиком на основании ответов на запросы ценовой информации</t>
  </si>
  <si>
    <t>№ п.п</t>
  </si>
  <si>
    <t>Код по КТРУ</t>
  </si>
  <si>
    <t>Наименование  услуги</t>
  </si>
  <si>
    <t>Характеристика услуги</t>
  </si>
  <si>
    <t>Ед.     товара</t>
  </si>
  <si>
    <t>Кол-во</t>
  </si>
  <si>
    <t>Единичные цены за 1 час, руб.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</si>
  <si>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</si>
  <si>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 *</t>
  </si>
  <si>
    <t>Средняя цена, руб.</t>
  </si>
  <si>
    <t xml:space="preserve">Среднее квадратичное отклонение   </t>
  </si>
  <si>
    <t xml:space="preserve">Коэффициент вариации цен V (%)    </t>
  </si>
  <si>
    <t>80.10.12.000-00000003</t>
  </si>
  <si>
    <t>Оказание услуг частной охраны (Выставление поста охраны)</t>
  </si>
  <si>
    <t>человеко-час</t>
  </si>
  <si>
    <t>1*</t>
  </si>
  <si>
    <t>2*</t>
  </si>
  <si>
    <t>3*</t>
  </si>
  <si>
    <t xml:space="preserve">Федеральный закон от 27.11.2023 N 548-ФЗ (плановый показатель на 2025 год МРОТ 22 440*районный коэф. 70%*северный коэф. 50%); 22440,00*2,2
</t>
  </si>
  <si>
    <t xml:space="preserve">Приложение № 2 </t>
  </si>
  <si>
    <t>к извещению об осуществлении аукциона в электронной форме</t>
  </si>
  <si>
    <t>24 часа *0 праздничных дня (из производственного календаря на 2025г.)= 0 праздничных часов</t>
  </si>
  <si>
    <t>3*- Коммерческое предложение  Исх.№ 18 от 28.11.2024</t>
  </si>
  <si>
    <t>2*- Коммерческое предложение  Исх.№ 81-24 от 28.11.2024</t>
  </si>
  <si>
    <t>1*- Коммерческое предложение  Исх.№ 100 от 28.11.2024</t>
  </si>
  <si>
    <t>Оказание услуг по охране объекта с  00.01 часов 01.06.2025 по 23.59 часов 31.12.2025 (214 дней )</t>
  </si>
  <si>
    <t>Начальная макисмальная цена контракта составляет 1 489 440 (один миллион четыреста восемьдесят девять тысяч четыреста сорок ) рублей 00 копеек.</t>
  </si>
  <si>
    <t>Итого за период с 01.06.2025 по 31.12.2025 года начальная (максимальная) цена контракта составляет 1 489 440 (один миллион четыреста восемьдесят девять тысяч четыреста сорок) рублей 00 копеек.</t>
  </si>
  <si>
    <t>Зам. директора по ХР</t>
  </si>
  <si>
    <t>П.П. Фурсова</t>
  </si>
  <si>
    <t xml:space="preserve">Специалист по закупкам И.Ю. Душеина                                                                                                                                                                                                     </t>
  </si>
  <si>
    <t xml:space="preserve"> 8 (34675) 7-02-62 доб.5</t>
  </si>
  <si>
    <t>Срок оказания с 00.01 часов 01.06.2025 по 23.59 часов 31.12.2025 (214 дней )</t>
  </si>
  <si>
    <t>Объем: 5136</t>
  </si>
  <si>
    <t>8 часов *214 календарных дней =1712 ночных часа</t>
  </si>
  <si>
    <t>СНР= 470,0 часа (из производственного календаря на 2025г.)</t>
  </si>
  <si>
    <t>доплата составит: 20% * 105,03 (БЗП) *1712 ночных часов = 215 773,63 руб.</t>
  </si>
  <si>
    <t>Для корректности расчета необходимо соотнести размер доплаты за ночные к БЗП. Для этого нужно размер доплаты поделить на количество часов работы поста: 215773,63/5136 =42,01 руб/час</t>
  </si>
  <si>
    <t>доплата составит: 100% * 105,03(БЗП) *2 празничных часа =  10082,88руб.</t>
  </si>
  <si>
    <t>Для корректности расчета необходимо соотнести размер доплаты за выходные и праздничные к БЗП. Для этого нужно размер доплаты поделить на количество часов работы поста (2 дня * 24 часа= 48 часов): 10082,88,48/5136 = 1,96  руб/час</t>
  </si>
  <si>
    <t>(105,03 + 42,01 +1,96/7 = 21,28руб</t>
  </si>
  <si>
    <t>(105,03 + 42,01 +1,96+32,74)*30,2%= 48,96 руб /час</t>
  </si>
  <si>
    <t>Сu1 (для 24 часового поста)=((105,03 + 42,01 +1,96+32,74+128,52)*1,15</t>
  </si>
  <si>
    <t>356,77*5136*1 =</t>
  </si>
  <si>
    <t>1832370,72*0,2</t>
  </si>
  <si>
    <t>(1832370,72+366474,14)*0,05</t>
  </si>
  <si>
    <t>(1832370,72+366474,14+109942,24)*1,2*1</t>
  </si>
  <si>
    <t xml:space="preserve">В связи с превышением НМЦК, полученной в результате расчетов по приказу от 15.02.2021 г. № 45 над лимитами бюджетных обязательства, руководствуясь частью 2 статьи 72 Бюджетного кодекса Российской Федерации, НМЦК уменьшена до лимитов бюджетных обязательств 1 489 440 (один миллион четыреста  восемьдесят девять  тысяч четыреста сорок) рублей 00 копеек.
</t>
  </si>
  <si>
    <t>49368,00/470,00= 105,33 руб/час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</si>
</sst>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PT Astra Serif"/>
      <family val="1"/>
      <charset val="204"/>
    </font>
    <font>
      <sz val="11"/>
      <color indexed="8"/>
      <name val="PT Astra Serif"/>
      <family val="1"/>
      <charset val="204"/>
    </font>
    <font>
      <sz val="10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indexed="8"/>
      <name val="PT Astra Serif"/>
      <family val="1"/>
      <charset val="204"/>
    </font>
    <font>
      <sz val="12"/>
      <name val="PT Astra Serif"/>
      <family val="1"/>
      <charset val="204"/>
    </font>
    <font>
      <sz val="8"/>
      <name val="PT Astra Serif"/>
      <family val="1"/>
      <charset val="204"/>
    </font>
    <font>
      <sz val="8"/>
      <color indexed="8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164" fontId="12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6" fillId="0" borderId="0" xfId="0" applyFont="1" applyFill="1"/>
    <xf numFmtId="0" fontId="4" fillId="0" borderId="0" xfId="0" applyFont="1" applyFill="1"/>
    <xf numFmtId="0" fontId="7" fillId="0" borderId="0" xfId="0" applyFont="1" applyFill="1"/>
    <xf numFmtId="0" fontId="7" fillId="0" borderId="1" xfId="0" applyFont="1" applyFill="1" applyBorder="1"/>
    <xf numFmtId="0" fontId="7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2" fontId="7" fillId="0" borderId="1" xfId="0" applyNumberFormat="1" applyFont="1" applyFill="1" applyBorder="1" applyAlignment="1">
      <alignment horizontal="center" vertical="top"/>
    </xf>
    <xf numFmtId="0" fontId="10" fillId="0" borderId="0" xfId="0" applyFont="1" applyFill="1"/>
    <xf numFmtId="0" fontId="4" fillId="0" borderId="1" xfId="0" applyFont="1" applyFill="1" applyBorder="1" applyAlignment="1">
      <alignment vertical="top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/>
    </xf>
    <xf numFmtId="4" fontId="7" fillId="0" borderId="0" xfId="0" applyNumberFormat="1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49" fontId="7" fillId="0" borderId="0" xfId="0" applyNumberFormat="1" applyFont="1" applyFill="1"/>
    <xf numFmtId="4" fontId="7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left" vertical="top"/>
    </xf>
    <xf numFmtId="2" fontId="7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164" fontId="15" fillId="0" borderId="0" xfId="2" applyFont="1" applyFill="1"/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64" fontId="15" fillId="0" borderId="1" xfId="2" applyFont="1" applyFill="1" applyBorder="1" applyAlignment="1">
      <alignment horizontal="left" vertical="center" wrapText="1"/>
    </xf>
    <xf numFmtId="164" fontId="13" fillId="0" borderId="1" xfId="2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164" fontId="13" fillId="0" borderId="1" xfId="2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Fill="1" applyBorder="1"/>
    <xf numFmtId="4" fontId="15" fillId="0" borderId="0" xfId="0" applyNumberFormat="1" applyFont="1" applyFill="1"/>
    <xf numFmtId="0" fontId="17" fillId="0" borderId="0" xfId="0" applyFont="1" applyBorder="1" applyAlignment="1">
      <alignment horizontal="right" vertical="center"/>
    </xf>
    <xf numFmtId="4" fontId="13" fillId="0" borderId="0" xfId="0" applyNumberFormat="1" applyFont="1" applyFill="1" applyBorder="1"/>
    <xf numFmtId="0" fontId="18" fillId="2" borderId="0" xfId="0" quotePrefix="1" applyFont="1" applyFill="1" applyAlignment="1">
      <alignment horizontal="left"/>
    </xf>
    <xf numFmtId="0" fontId="18" fillId="2" borderId="0" xfId="0" applyFont="1" applyFill="1"/>
    <xf numFmtId="0" fontId="18" fillId="2" borderId="0" xfId="0" applyFont="1" applyFill="1" applyAlignment="1"/>
    <xf numFmtId="0" fontId="18" fillId="0" borderId="0" xfId="0" applyFont="1"/>
    <xf numFmtId="0" fontId="18" fillId="2" borderId="0" xfId="0" applyFont="1" applyFill="1" applyAlignment="1">
      <alignment horizontal="left" wrapText="1"/>
    </xf>
    <xf numFmtId="0" fontId="4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horizontal="justify" vertical="center"/>
    </xf>
    <xf numFmtId="0" fontId="10" fillId="2" borderId="0" xfId="0" applyFont="1" applyFill="1"/>
    <xf numFmtId="49" fontId="7" fillId="2" borderId="0" xfId="0" applyNumberFormat="1" applyFont="1" applyFill="1"/>
    <xf numFmtId="4" fontId="7" fillId="2" borderId="0" xfId="0" applyNumberFormat="1" applyFont="1" applyFill="1"/>
    <xf numFmtId="0" fontId="13" fillId="0" borderId="1" xfId="0" applyFont="1" applyFill="1" applyBorder="1"/>
    <xf numFmtId="2" fontId="1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9" fillId="0" borderId="0" xfId="0" applyFont="1"/>
    <xf numFmtId="0" fontId="1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0" xfId="0" applyFont="1" applyFill="1" applyAlignment="1">
      <alignment horizontal="left" vertical="top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vertical="top"/>
    </xf>
    <xf numFmtId="0" fontId="7" fillId="0" borderId="2" xfId="0" applyFont="1" applyFill="1" applyBorder="1" applyAlignment="1">
      <alignment vertical="top" wrapText="1"/>
    </xf>
    <xf numFmtId="0" fontId="7" fillId="0" borderId="5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/>
    </xf>
    <xf numFmtId="2" fontId="7" fillId="0" borderId="2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15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/>
    </xf>
    <xf numFmtId="2" fontId="7" fillId="0" borderId="1" xfId="0" applyNumberFormat="1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wrapText="1"/>
    </xf>
    <xf numFmtId="0" fontId="7" fillId="0" borderId="10" xfId="0" applyFont="1" applyFill="1" applyBorder="1" applyAlignment="1">
      <alignment horizontal="left" wrapText="1"/>
    </xf>
    <xf numFmtId="14" fontId="19" fillId="0" borderId="0" xfId="0" applyNumberFormat="1" applyFont="1" applyAlignment="1">
      <alignment horizontal="left"/>
    </xf>
    <xf numFmtId="0" fontId="20" fillId="0" borderId="0" xfId="0" applyFont="1" applyAlignment="1"/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7" fillId="0" borderId="0" xfId="0" applyFont="1" applyBorder="1" applyAlignment="1">
      <alignment horizontal="center" vertical="center"/>
    </xf>
    <xf numFmtId="0" fontId="18" fillId="2" borderId="0" xfId="0" applyFont="1" applyFill="1" applyAlignment="1">
      <alignment horizontal="left" wrapText="1"/>
    </xf>
    <xf numFmtId="0" fontId="19" fillId="0" borderId="0" xfId="0" applyFont="1" applyAlignment="1">
      <alignment horizontal="left" vertical="center"/>
    </xf>
    <xf numFmtId="0" fontId="13" fillId="0" borderId="0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3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64" fontId="15" fillId="0" borderId="1" xfId="2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685800</xdr:colOff>
      <xdr:row>29</xdr:row>
      <xdr:rowOff>200025</xdr:rowOff>
    </xdr:from>
    <xdr:to>
      <xdr:col>7</xdr:col>
      <xdr:colOff>1552575</xdr:colOff>
      <xdr:row>32</xdr:row>
      <xdr:rowOff>37330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8267700"/>
          <a:ext cx="75342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59</xdr:row>
      <xdr:rowOff>0</xdr:rowOff>
    </xdr:from>
    <xdr:to>
      <xdr:col>2</xdr:col>
      <xdr:colOff>247650</xdr:colOff>
      <xdr:row>60</xdr:row>
      <xdr:rowOff>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7659350"/>
          <a:ext cx="18954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104775</xdr:colOff>
      <xdr:row>52</xdr:row>
      <xdr:rowOff>76200</xdr:rowOff>
    </xdr:from>
    <xdr:ext cx="1009650" cy="609600"/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240125"/>
          <a:ext cx="10096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48</xdr:row>
      <xdr:rowOff>0</xdr:rowOff>
    </xdr:from>
    <xdr:ext cx="4192270" cy="500380"/>
    <xdr:pic>
      <xdr:nvPicPr>
        <xdr:cNvPr id="14" name="Рисунок 13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40025"/>
          <a:ext cx="4192270" cy="5003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64</xdr:row>
      <xdr:rowOff>0</xdr:rowOff>
    </xdr:from>
    <xdr:ext cx="2233930" cy="327660"/>
    <xdr:pic>
      <xdr:nvPicPr>
        <xdr:cNvPr id="15" name="Рисунок 14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16700"/>
          <a:ext cx="2233930" cy="3276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5"/>
  <sheetViews>
    <sheetView tabSelected="1" topLeftCell="A25" zoomScale="107" zoomScaleNormal="107" workbookViewId="0">
      <selection activeCell="G35" sqref="G35:I35"/>
    </sheetView>
  </sheetViews>
  <sheetFormatPr defaultColWidth="9.140625" defaultRowHeight="15" x14ac:dyDescent="0.25"/>
  <cols>
    <col min="1" max="1" width="15.140625" style="1" customWidth="1"/>
    <col min="2" max="2" width="13.5703125" style="1" customWidth="1"/>
    <col min="3" max="3" width="15.7109375" style="1" customWidth="1"/>
    <col min="4" max="4" width="32.28515625" style="1" customWidth="1"/>
    <col min="5" max="5" width="16.42578125" style="1" customWidth="1"/>
    <col min="6" max="6" width="18.42578125" style="1" customWidth="1"/>
    <col min="7" max="7" width="11.28515625" style="1" customWidth="1"/>
    <col min="8" max="8" width="11" style="1" customWidth="1"/>
    <col min="9" max="9" width="11.140625" style="1" customWidth="1"/>
    <col min="10" max="10" width="25" style="1" customWidth="1"/>
    <col min="11" max="16" width="9.140625" style="1" hidden="1" customWidth="1"/>
    <col min="17" max="17" width="4.42578125" style="1" hidden="1" customWidth="1"/>
    <col min="18" max="23" width="9.140625" style="1" hidden="1" customWidth="1"/>
    <col min="24" max="24" width="15.28515625" style="1" hidden="1" customWidth="1"/>
    <col min="25" max="25" width="14" style="1" customWidth="1"/>
    <col min="26" max="26" width="9.140625" style="1"/>
    <col min="27" max="27" width="1.7109375" style="1" customWidth="1"/>
    <col min="28" max="16384" width="9.140625" style="1"/>
  </cols>
  <sheetData>
    <row r="1" spans="1:24" x14ac:dyDescent="0.25">
      <c r="G1" s="59" t="s">
        <v>104</v>
      </c>
      <c r="H1" s="59"/>
      <c r="I1" s="59"/>
      <c r="J1" s="59"/>
    </row>
    <row r="2" spans="1:24" ht="14.45" customHeight="1" x14ac:dyDescent="0.25">
      <c r="F2" s="59" t="s">
        <v>105</v>
      </c>
      <c r="G2" s="59"/>
      <c r="H2" s="59"/>
      <c r="I2" s="59"/>
      <c r="J2" s="59"/>
    </row>
    <row r="4" spans="1:24" ht="37.5" customHeight="1" x14ac:dyDescent="0.25">
      <c r="A4" s="60" t="s">
        <v>69</v>
      </c>
      <c r="B4" s="61"/>
      <c r="C4" s="61"/>
      <c r="D4" s="61"/>
      <c r="E4" s="61"/>
      <c r="F4" s="61"/>
      <c r="G4" s="61"/>
      <c r="H4" s="61"/>
      <c r="I4" s="61"/>
      <c r="J4" s="61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6" spans="1:24" ht="15" customHeight="1" x14ac:dyDescent="0.25">
      <c r="A6" s="5" t="s">
        <v>75</v>
      </c>
      <c r="B6" s="6"/>
      <c r="C6" s="6"/>
      <c r="D6" s="6"/>
      <c r="E6" s="6"/>
      <c r="F6" s="6"/>
      <c r="G6" s="6"/>
      <c r="H6" s="6"/>
      <c r="I6" s="6"/>
      <c r="J6" s="6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63.75" customHeight="1" x14ac:dyDescent="0.25">
      <c r="A7" s="66" t="s">
        <v>76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</row>
    <row r="8" spans="1:24" ht="20.25" customHeight="1" x14ac:dyDescent="0.25">
      <c r="A8" s="6" t="s">
        <v>0</v>
      </c>
      <c r="B8" s="6"/>
      <c r="C8" s="6"/>
      <c r="D8" s="6"/>
      <c r="E8" s="6"/>
      <c r="F8" s="6"/>
      <c r="G8" s="6"/>
      <c r="H8" s="6"/>
      <c r="I8" s="6"/>
      <c r="J8" s="6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x14ac:dyDescent="0.25">
      <c r="A9" s="6" t="s">
        <v>82</v>
      </c>
      <c r="B9" s="6"/>
      <c r="C9" s="6"/>
      <c r="D9" s="6"/>
      <c r="E9" s="6"/>
      <c r="F9" s="6"/>
      <c r="G9" s="6"/>
      <c r="H9" s="6"/>
      <c r="I9" s="6"/>
      <c r="J9" s="6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6.5" customHeight="1" x14ac:dyDescent="0.25">
      <c r="A10" s="6" t="s">
        <v>67</v>
      </c>
      <c r="B10" s="6"/>
      <c r="C10" s="6"/>
      <c r="D10" s="6"/>
      <c r="E10" s="6"/>
      <c r="F10" s="6"/>
      <c r="G10" s="6"/>
      <c r="H10" s="6"/>
      <c r="I10" s="6"/>
      <c r="J10" s="6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7.25" customHeight="1" x14ac:dyDescent="0.25">
      <c r="A11" s="6" t="s">
        <v>117</v>
      </c>
      <c r="B11" s="6"/>
      <c r="C11" s="6"/>
      <c r="D11" s="6"/>
      <c r="E11" s="6"/>
      <c r="F11" s="6"/>
      <c r="G11" s="6"/>
      <c r="H11" s="6"/>
      <c r="I11" s="6"/>
      <c r="J11" s="6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" customHeight="1" x14ac:dyDescent="0.25">
      <c r="A12" s="6" t="s">
        <v>118</v>
      </c>
      <c r="B12" s="6" t="s">
        <v>68</v>
      </c>
      <c r="C12" s="6"/>
      <c r="D12" s="6"/>
      <c r="E12" s="6"/>
      <c r="F12" s="6"/>
      <c r="G12" s="6"/>
      <c r="H12" s="6"/>
      <c r="I12" s="6"/>
      <c r="J12" s="6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21" customHeight="1" x14ac:dyDescent="0.25">
      <c r="A13" s="6" t="s">
        <v>39</v>
      </c>
      <c r="B13" s="6"/>
      <c r="C13" s="6"/>
      <c r="D13" s="6"/>
      <c r="E13" s="6"/>
      <c r="F13" s="6"/>
      <c r="G13" s="6"/>
      <c r="H13" s="6"/>
      <c r="I13" s="6"/>
      <c r="J13" s="6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x14ac:dyDescent="0.25">
      <c r="A14" s="7" t="s">
        <v>40</v>
      </c>
      <c r="B14" s="67" t="s">
        <v>41</v>
      </c>
      <c r="C14" s="67"/>
      <c r="D14" s="67"/>
      <c r="E14" s="67"/>
      <c r="F14" s="67"/>
      <c r="G14" s="6"/>
      <c r="H14" s="6"/>
      <c r="I14" s="6"/>
      <c r="J14" s="6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x14ac:dyDescent="0.25">
      <c r="A15" s="7" t="s">
        <v>55</v>
      </c>
      <c r="B15" s="62" t="s">
        <v>48</v>
      </c>
      <c r="C15" s="62"/>
      <c r="D15" s="62"/>
      <c r="E15" s="62"/>
      <c r="F15" s="62"/>
      <c r="G15" s="8"/>
      <c r="H15" s="6"/>
      <c r="I15" s="6"/>
      <c r="J15" s="6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0.5" customHeigh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7" ht="15.75" x14ac:dyDescent="0.25">
      <c r="A17" s="6" t="s">
        <v>56</v>
      </c>
      <c r="B17" s="6"/>
      <c r="C17" s="6"/>
      <c r="D17" s="6"/>
      <c r="E17" s="6"/>
      <c r="F17" s="6"/>
      <c r="G17" s="6"/>
      <c r="H17" s="6"/>
      <c r="I17" s="6"/>
      <c r="J17" s="6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7" ht="32.25" customHeight="1" x14ac:dyDescent="0.25">
      <c r="A18" s="22" t="s">
        <v>14</v>
      </c>
      <c r="B18" s="63" t="s">
        <v>15</v>
      </c>
      <c r="C18" s="63"/>
      <c r="D18" s="63"/>
      <c r="E18" s="63"/>
      <c r="F18" s="63" t="s">
        <v>16</v>
      </c>
      <c r="G18" s="63"/>
      <c r="H18" s="63"/>
      <c r="I18" s="22" t="s">
        <v>17</v>
      </c>
      <c r="J18" s="9" t="s">
        <v>81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7" s="2" customFormat="1" ht="21.75" customHeight="1" x14ac:dyDescent="0.25">
      <c r="A19" s="25" t="s">
        <v>50</v>
      </c>
      <c r="B19" s="64" t="s">
        <v>49</v>
      </c>
      <c r="C19" s="64"/>
      <c r="D19" s="64"/>
      <c r="E19" s="64"/>
      <c r="F19" s="65">
        <v>1</v>
      </c>
      <c r="G19" s="65"/>
      <c r="H19" s="65"/>
      <c r="I19" s="24" t="s">
        <v>18</v>
      </c>
      <c r="J19" s="24">
        <v>1</v>
      </c>
      <c r="K19" s="10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1:27" ht="88.5" customHeight="1" x14ac:dyDescent="0.25">
      <c r="A20" s="25" t="s">
        <v>1</v>
      </c>
      <c r="B20" s="70" t="s">
        <v>62</v>
      </c>
      <c r="C20" s="71"/>
      <c r="D20" s="71"/>
      <c r="E20" s="72"/>
      <c r="F20" s="73" t="s">
        <v>103</v>
      </c>
      <c r="G20" s="73"/>
      <c r="H20" s="73"/>
      <c r="I20" s="24" t="s">
        <v>4</v>
      </c>
      <c r="J20" s="12">
        <v>49368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7" ht="34.5" customHeight="1" x14ac:dyDescent="0.25">
      <c r="A21" s="26" t="s">
        <v>2</v>
      </c>
      <c r="B21" s="74" t="s">
        <v>3</v>
      </c>
      <c r="C21" s="74"/>
      <c r="D21" s="74"/>
      <c r="E21" s="74"/>
      <c r="F21" s="69" t="s">
        <v>70</v>
      </c>
      <c r="G21" s="69"/>
      <c r="H21" s="69"/>
      <c r="I21" s="24" t="s">
        <v>5</v>
      </c>
      <c r="J21" s="12">
        <v>1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7" ht="15.75" x14ac:dyDescent="0.25">
      <c r="A22" s="25" t="s">
        <v>6</v>
      </c>
      <c r="B22" s="68" t="s">
        <v>7</v>
      </c>
      <c r="C22" s="68"/>
      <c r="D22" s="68"/>
      <c r="E22" s="68"/>
      <c r="F22" s="68" t="s">
        <v>8</v>
      </c>
      <c r="G22" s="68"/>
      <c r="H22" s="68"/>
      <c r="I22" s="24" t="s">
        <v>5</v>
      </c>
      <c r="J22" s="12">
        <v>20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7" ht="15.75" x14ac:dyDescent="0.25">
      <c r="A23" s="25" t="s">
        <v>10</v>
      </c>
      <c r="B23" s="68" t="s">
        <v>11</v>
      </c>
      <c r="C23" s="68"/>
      <c r="D23" s="68"/>
      <c r="E23" s="68"/>
      <c r="F23" s="68" t="s">
        <v>8</v>
      </c>
      <c r="G23" s="68"/>
      <c r="H23" s="68"/>
      <c r="I23" s="24" t="s">
        <v>5</v>
      </c>
      <c r="J23" s="12">
        <v>30.2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7" ht="48.75" customHeight="1" x14ac:dyDescent="0.25">
      <c r="A24" s="26" t="s">
        <v>64</v>
      </c>
      <c r="B24" s="68" t="s">
        <v>9</v>
      </c>
      <c r="C24" s="68"/>
      <c r="D24" s="68"/>
      <c r="E24" s="68"/>
      <c r="F24" s="69" t="s">
        <v>77</v>
      </c>
      <c r="G24" s="69"/>
      <c r="H24" s="69"/>
      <c r="I24" s="24" t="s">
        <v>51</v>
      </c>
      <c r="J24" s="12">
        <v>1.1000000000000001</v>
      </c>
      <c r="K24" s="13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7" ht="33" customHeight="1" x14ac:dyDescent="0.25">
      <c r="A25" s="26" t="s">
        <v>52</v>
      </c>
      <c r="B25" s="68" t="s">
        <v>9</v>
      </c>
      <c r="C25" s="68"/>
      <c r="D25" s="68"/>
      <c r="E25" s="68"/>
      <c r="F25" s="69" t="s">
        <v>78</v>
      </c>
      <c r="G25" s="69"/>
      <c r="H25" s="69"/>
      <c r="I25" s="24" t="s">
        <v>51</v>
      </c>
      <c r="J25" s="12">
        <v>1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7" ht="32.25" customHeight="1" x14ac:dyDescent="0.25">
      <c r="A26" s="26" t="s">
        <v>53</v>
      </c>
      <c r="B26" s="68" t="s">
        <v>9</v>
      </c>
      <c r="C26" s="68"/>
      <c r="D26" s="68"/>
      <c r="E26" s="68"/>
      <c r="F26" s="69" t="s">
        <v>60</v>
      </c>
      <c r="G26" s="84"/>
      <c r="H26" s="84"/>
      <c r="I26" s="24" t="s">
        <v>51</v>
      </c>
      <c r="J26" s="12">
        <v>0.05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7" ht="51" customHeight="1" x14ac:dyDescent="0.25">
      <c r="A27" s="26" t="s">
        <v>54</v>
      </c>
      <c r="B27" s="68" t="s">
        <v>9</v>
      </c>
      <c r="C27" s="68"/>
      <c r="D27" s="68"/>
      <c r="E27" s="68"/>
      <c r="F27" s="69" t="s">
        <v>59</v>
      </c>
      <c r="G27" s="84"/>
      <c r="H27" s="84"/>
      <c r="I27" s="24" t="s">
        <v>51</v>
      </c>
      <c r="J27" s="12">
        <v>0.05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3"/>
      <c r="Z27" s="3"/>
      <c r="AA27" s="3"/>
    </row>
    <row r="28" spans="1:27" ht="29.25" customHeight="1" x14ac:dyDescent="0.25">
      <c r="A28" s="25" t="s">
        <v>19</v>
      </c>
      <c r="B28" s="68" t="s">
        <v>12</v>
      </c>
      <c r="C28" s="68"/>
      <c r="D28" s="68"/>
      <c r="E28" s="68"/>
      <c r="F28" s="73" t="s">
        <v>83</v>
      </c>
      <c r="G28" s="73"/>
      <c r="H28" s="73"/>
      <c r="I28" s="24" t="s">
        <v>20</v>
      </c>
      <c r="J28" s="12">
        <v>5136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3"/>
      <c r="Z28" s="3"/>
      <c r="AA28" s="3"/>
    </row>
    <row r="29" spans="1:27" ht="37.5" customHeight="1" x14ac:dyDescent="0.25">
      <c r="A29" s="25" t="s">
        <v>13</v>
      </c>
      <c r="B29" s="68" t="s">
        <v>21</v>
      </c>
      <c r="C29" s="68"/>
      <c r="D29" s="68"/>
      <c r="E29" s="68"/>
      <c r="F29" s="85" t="s">
        <v>120</v>
      </c>
      <c r="G29" s="85"/>
      <c r="H29" s="85"/>
      <c r="I29" s="24" t="s">
        <v>20</v>
      </c>
      <c r="J29" s="12">
        <v>470</v>
      </c>
      <c r="K29" s="1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7" ht="15" customHeight="1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7" ht="23.25" customHeight="1" x14ac:dyDescent="0.25">
      <c r="A31" s="6" t="s">
        <v>22</v>
      </c>
      <c r="B31" s="6"/>
      <c r="C31" s="6"/>
      <c r="D31" s="6"/>
      <c r="E31" s="6"/>
      <c r="F31" s="6"/>
      <c r="G31" s="6"/>
      <c r="H31" s="6"/>
      <c r="I31" s="6"/>
      <c r="J31" s="6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7" ht="24.75" customHeight="1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9" ht="15" hidden="1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9" ht="31.5" x14ac:dyDescent="0.25">
      <c r="A34" s="14" t="s">
        <v>23</v>
      </c>
      <c r="B34" s="86" t="s">
        <v>15</v>
      </c>
      <c r="C34" s="87"/>
      <c r="D34" s="88"/>
      <c r="E34" s="63" t="s">
        <v>45</v>
      </c>
      <c r="F34" s="63"/>
      <c r="G34" s="86" t="s">
        <v>42</v>
      </c>
      <c r="H34" s="87"/>
      <c r="I34" s="88"/>
      <c r="J34" s="9" t="s">
        <v>80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9" ht="15" customHeight="1" x14ac:dyDescent="0.25">
      <c r="A35" s="23" t="s">
        <v>24</v>
      </c>
      <c r="B35" s="89" t="s">
        <v>25</v>
      </c>
      <c r="C35" s="90"/>
      <c r="D35" s="91"/>
      <c r="E35" s="92" t="s">
        <v>30</v>
      </c>
      <c r="F35" s="92"/>
      <c r="G35" s="93" t="s">
        <v>133</v>
      </c>
      <c r="H35" s="94"/>
      <c r="I35" s="95"/>
      <c r="J35" s="27">
        <v>105.03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9" ht="28.5" customHeight="1" x14ac:dyDescent="0.25">
      <c r="A36" s="96" t="s">
        <v>26</v>
      </c>
      <c r="B36" s="93" t="s">
        <v>79</v>
      </c>
      <c r="C36" s="99"/>
      <c r="D36" s="100"/>
      <c r="E36" s="104" t="s">
        <v>46</v>
      </c>
      <c r="F36" s="100"/>
      <c r="G36" s="105" t="s">
        <v>27</v>
      </c>
      <c r="H36" s="106"/>
      <c r="I36" s="107"/>
      <c r="J36" s="75">
        <v>42.01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9" ht="31.5" customHeight="1" x14ac:dyDescent="0.25">
      <c r="A37" s="97"/>
      <c r="B37" s="101"/>
      <c r="C37" s="102"/>
      <c r="D37" s="103"/>
      <c r="E37" s="101"/>
      <c r="F37" s="103"/>
      <c r="G37" s="78" t="s">
        <v>119</v>
      </c>
      <c r="H37" s="79"/>
      <c r="I37" s="80"/>
      <c r="J37" s="76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9" ht="58.15" customHeight="1" x14ac:dyDescent="0.25">
      <c r="A38" s="97"/>
      <c r="B38" s="101"/>
      <c r="C38" s="102"/>
      <c r="D38" s="103"/>
      <c r="E38" s="101"/>
      <c r="F38" s="103"/>
      <c r="G38" s="78" t="s">
        <v>121</v>
      </c>
      <c r="H38" s="79"/>
      <c r="I38" s="80"/>
      <c r="J38" s="7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9" ht="121.15" customHeight="1" x14ac:dyDescent="0.25">
      <c r="A39" s="98"/>
      <c r="B39" s="101"/>
      <c r="C39" s="102"/>
      <c r="D39" s="103"/>
      <c r="E39" s="101"/>
      <c r="F39" s="103"/>
      <c r="G39" s="108" t="s">
        <v>122</v>
      </c>
      <c r="H39" s="109"/>
      <c r="I39" s="110"/>
      <c r="J39" s="76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9" ht="61.5" customHeight="1" x14ac:dyDescent="0.25">
      <c r="A40" s="96" t="s">
        <v>57</v>
      </c>
      <c r="B40" s="93" t="s">
        <v>61</v>
      </c>
      <c r="C40" s="94"/>
      <c r="D40" s="95"/>
      <c r="E40" s="104" t="s">
        <v>47</v>
      </c>
      <c r="F40" s="100"/>
      <c r="G40" s="105" t="s">
        <v>106</v>
      </c>
      <c r="H40" s="106"/>
      <c r="I40" s="106"/>
      <c r="J40" s="75">
        <v>1.96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3"/>
      <c r="Z40" s="3"/>
    </row>
    <row r="41" spans="1:29" ht="74.25" customHeight="1" x14ac:dyDescent="0.25">
      <c r="A41" s="97"/>
      <c r="B41" s="117"/>
      <c r="C41" s="118"/>
      <c r="D41" s="119"/>
      <c r="E41" s="101"/>
      <c r="F41" s="103"/>
      <c r="G41" s="78" t="s">
        <v>123</v>
      </c>
      <c r="H41" s="79"/>
      <c r="I41" s="80"/>
      <c r="J41" s="7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3"/>
      <c r="Z41" s="3"/>
    </row>
    <row r="42" spans="1:29" ht="144" customHeight="1" x14ac:dyDescent="0.25">
      <c r="A42" s="98"/>
      <c r="B42" s="120"/>
      <c r="C42" s="121"/>
      <c r="D42" s="122"/>
      <c r="E42" s="123"/>
      <c r="F42" s="124"/>
      <c r="G42" s="81" t="s">
        <v>124</v>
      </c>
      <c r="H42" s="82"/>
      <c r="I42" s="83"/>
      <c r="J42" s="77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3"/>
      <c r="Z42" s="3"/>
    </row>
    <row r="43" spans="1:29" ht="35.25" customHeight="1" x14ac:dyDescent="0.25">
      <c r="A43" s="23" t="s">
        <v>28</v>
      </c>
      <c r="B43" s="113" t="s">
        <v>29</v>
      </c>
      <c r="C43" s="114"/>
      <c r="D43" s="115"/>
      <c r="E43" s="92" t="s">
        <v>43</v>
      </c>
      <c r="F43" s="92"/>
      <c r="G43" s="89" t="s">
        <v>125</v>
      </c>
      <c r="H43" s="90"/>
      <c r="I43" s="91"/>
      <c r="J43" s="27">
        <v>32.74</v>
      </c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3"/>
      <c r="Z43" s="3"/>
      <c r="AA43" s="3"/>
      <c r="AB43" s="3"/>
      <c r="AC43" s="3"/>
    </row>
    <row r="44" spans="1:29" ht="27" customHeight="1" x14ac:dyDescent="0.25">
      <c r="A44" s="23" t="s">
        <v>31</v>
      </c>
      <c r="B44" s="113" t="s">
        <v>32</v>
      </c>
      <c r="C44" s="114"/>
      <c r="D44" s="115"/>
      <c r="E44" s="92" t="s">
        <v>44</v>
      </c>
      <c r="F44" s="92"/>
      <c r="G44" s="89" t="s">
        <v>126</v>
      </c>
      <c r="H44" s="90"/>
      <c r="I44" s="91"/>
      <c r="J44" s="15">
        <v>128.52000000000001</v>
      </c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3"/>
      <c r="Z44" s="3"/>
      <c r="AA44" s="3"/>
      <c r="AB44" s="3"/>
      <c r="AC44" s="3"/>
    </row>
    <row r="45" spans="1:29" ht="23.25" customHeight="1" x14ac:dyDescent="0.3">
      <c r="A45" s="6"/>
      <c r="B45" s="6"/>
      <c r="C45" s="6"/>
      <c r="D45" s="6"/>
      <c r="E45" s="3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3"/>
      <c r="Z45" s="3"/>
      <c r="AA45" s="3"/>
      <c r="AB45" s="3"/>
      <c r="AC45" s="3"/>
    </row>
    <row r="46" spans="1:29" ht="22.5" customHeight="1" x14ac:dyDescent="0.25">
      <c r="A46" s="6" t="s">
        <v>127</v>
      </c>
      <c r="B46" s="6"/>
      <c r="C46" s="6"/>
      <c r="D46" s="6"/>
      <c r="E46" s="6"/>
      <c r="F46" s="6"/>
      <c r="G46" s="16" t="s">
        <v>58</v>
      </c>
      <c r="H46" s="17">
        <v>356.77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3"/>
      <c r="Z46" s="3"/>
      <c r="AA46" s="3"/>
      <c r="AB46" s="3"/>
      <c r="AC46" s="3"/>
    </row>
    <row r="47" spans="1:29" ht="11.25" customHeight="1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3"/>
      <c r="Z47" s="3"/>
      <c r="AA47" s="3"/>
      <c r="AB47" s="3"/>
      <c r="AC47" s="3"/>
    </row>
    <row r="48" spans="1:29" ht="15.75" customHeight="1" x14ac:dyDescent="0.25">
      <c r="A48" s="5" t="s">
        <v>33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3"/>
      <c r="Z48" s="3"/>
      <c r="AA48" s="3"/>
      <c r="AB48" s="3"/>
      <c r="AC48" s="3"/>
    </row>
    <row r="49" spans="1:29" ht="15.6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3"/>
      <c r="Z49" s="3"/>
      <c r="AA49" s="3"/>
      <c r="AB49" s="3"/>
      <c r="AC49" s="3"/>
    </row>
    <row r="50" spans="1:29" ht="15.6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3"/>
      <c r="Z50" s="3"/>
      <c r="AA50" s="3"/>
      <c r="AB50" s="3"/>
      <c r="AC50" s="3"/>
    </row>
    <row r="51" spans="1:29" ht="9" customHeight="1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3"/>
      <c r="Z51" s="3"/>
      <c r="AA51" s="3"/>
      <c r="AB51" s="3"/>
      <c r="AC51" s="3"/>
    </row>
    <row r="52" spans="1:29" ht="16.5" customHeight="1" x14ac:dyDescent="0.25">
      <c r="A52" s="5" t="s">
        <v>34</v>
      </c>
      <c r="B52" s="6"/>
      <c r="C52" s="6"/>
      <c r="D52" s="6"/>
      <c r="E52" s="6"/>
      <c r="F52" s="6"/>
      <c r="G52" s="6"/>
      <c r="H52" s="6"/>
      <c r="I52" s="6"/>
      <c r="J52" s="6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9" ht="15.6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9" ht="15.6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9" ht="15.6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9" ht="15.6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9" ht="14.25" customHeight="1" x14ac:dyDescent="0.25">
      <c r="A57" s="5" t="s">
        <v>72</v>
      </c>
      <c r="B57" s="6"/>
      <c r="C57" s="6"/>
      <c r="D57" s="6"/>
      <c r="E57" s="17" t="s">
        <v>128</v>
      </c>
      <c r="F57" s="17">
        <v>1832370.72</v>
      </c>
      <c r="G57" s="6" t="s">
        <v>4</v>
      </c>
      <c r="H57" s="6"/>
      <c r="I57" s="6"/>
      <c r="J57" s="6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9" ht="24.75" customHeight="1" x14ac:dyDescent="0.3">
      <c r="A58" s="5"/>
      <c r="B58" s="6"/>
      <c r="C58" s="6"/>
      <c r="D58" s="6"/>
      <c r="E58" s="6"/>
      <c r="F58" s="17"/>
      <c r="G58" s="6"/>
      <c r="H58" s="6"/>
      <c r="I58" s="6"/>
      <c r="J58" s="6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9" ht="15.75" customHeight="1" x14ac:dyDescent="0.25">
      <c r="A59" s="5" t="s">
        <v>36</v>
      </c>
      <c r="B59" s="6"/>
      <c r="C59" s="6"/>
      <c r="D59" s="6"/>
      <c r="E59" s="6"/>
      <c r="F59" s="6"/>
      <c r="G59" s="6"/>
      <c r="H59" s="6"/>
      <c r="I59" s="6"/>
      <c r="J59" s="6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9" ht="27" customHeight="1" x14ac:dyDescent="0.25">
      <c r="A60" s="5" t="s">
        <v>35</v>
      </c>
      <c r="B60" s="6"/>
      <c r="C60" s="18" t="s">
        <v>37</v>
      </c>
      <c r="D60" s="6"/>
      <c r="E60" s="6"/>
      <c r="F60" s="6"/>
      <c r="G60" s="6"/>
      <c r="H60" s="6"/>
      <c r="I60" s="6"/>
      <c r="J60" s="6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9" ht="20.25" customHeight="1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9" ht="24" customHeight="1" x14ac:dyDescent="0.25">
      <c r="A62" s="5" t="s">
        <v>73</v>
      </c>
      <c r="B62" s="19"/>
      <c r="C62" s="17"/>
      <c r="D62" s="20" t="s">
        <v>129</v>
      </c>
      <c r="E62" s="6" t="s">
        <v>65</v>
      </c>
      <c r="F62" s="17">
        <v>366474.14</v>
      </c>
      <c r="G62" s="6" t="s">
        <v>4</v>
      </c>
      <c r="H62" s="6"/>
      <c r="I62" s="6"/>
      <c r="J62" s="6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9" ht="42.75" customHeight="1" x14ac:dyDescent="0.3">
      <c r="A63" s="5"/>
      <c r="B63" s="19"/>
      <c r="C63" s="17"/>
      <c r="D63" s="6"/>
      <c r="E63" s="17"/>
      <c r="F63" s="6"/>
      <c r="G63" s="6"/>
      <c r="H63" s="6"/>
      <c r="I63" s="6"/>
      <c r="J63" s="6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9" ht="16.5" customHeight="1" x14ac:dyDescent="0.25">
      <c r="A64" s="49" t="s">
        <v>63</v>
      </c>
      <c r="B64" s="50"/>
      <c r="C64" s="50"/>
      <c r="D64" s="50"/>
      <c r="E64" s="50"/>
      <c r="F64" s="50"/>
      <c r="G64" s="50"/>
      <c r="H64" s="6"/>
      <c r="I64" s="6"/>
      <c r="J64" s="6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5" ht="12.75" customHeight="1" x14ac:dyDescent="0.3">
      <c r="A65" s="51"/>
      <c r="B65" s="50"/>
      <c r="C65" s="50"/>
      <c r="D65" s="50"/>
      <c r="E65" s="50"/>
      <c r="F65" s="50"/>
      <c r="G65" s="50"/>
      <c r="H65" s="6"/>
      <c r="I65" s="6"/>
      <c r="J65" s="6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5" ht="15.6" x14ac:dyDescent="0.3">
      <c r="A66" s="50"/>
      <c r="B66" s="50"/>
      <c r="C66" s="52"/>
      <c r="D66" s="52"/>
      <c r="E66" s="52"/>
      <c r="F66" s="52"/>
      <c r="G66" s="52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5" ht="15.75" x14ac:dyDescent="0.25">
      <c r="A67" s="49" t="s">
        <v>71</v>
      </c>
      <c r="B67" s="50"/>
      <c r="C67" s="50"/>
      <c r="D67" s="53" t="s">
        <v>130</v>
      </c>
      <c r="E67" s="50" t="s">
        <v>66</v>
      </c>
      <c r="F67" s="54">
        <v>109942.24</v>
      </c>
      <c r="G67" s="50" t="s">
        <v>4</v>
      </c>
      <c r="H67" s="6"/>
      <c r="I67" s="6"/>
      <c r="J67" s="6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5" ht="15.6" x14ac:dyDescent="0.3">
      <c r="A68" s="49"/>
      <c r="B68" s="50"/>
      <c r="C68" s="54"/>
      <c r="D68" s="50"/>
      <c r="E68" s="54"/>
      <c r="F68" s="50"/>
      <c r="G68" s="50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5" ht="12.75" customHeight="1" x14ac:dyDescent="0.25">
      <c r="A69" s="49" t="s">
        <v>38</v>
      </c>
      <c r="B69" s="50"/>
      <c r="C69" s="50"/>
      <c r="D69" s="50"/>
      <c r="E69" s="50"/>
      <c r="F69" s="50"/>
      <c r="G69" s="50"/>
      <c r="H69" s="6"/>
      <c r="I69" s="6"/>
      <c r="J69" s="6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5" ht="50.25" customHeight="1" x14ac:dyDescent="0.25">
      <c r="A70" s="5" t="s">
        <v>74</v>
      </c>
      <c r="B70" s="6"/>
      <c r="C70" s="18"/>
      <c r="D70" s="20" t="s">
        <v>131</v>
      </c>
      <c r="E70" s="6"/>
      <c r="F70" s="21">
        <v>2770522.63</v>
      </c>
      <c r="G70" s="6" t="s">
        <v>4</v>
      </c>
      <c r="H70" s="6"/>
      <c r="I70" s="6"/>
      <c r="J70" s="6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5" ht="12" customHeight="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5" s="28" customFormat="1" ht="15" customHeight="1" x14ac:dyDescent="0.25">
      <c r="A72" s="130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</row>
    <row r="73" spans="1:25" s="28" customFormat="1" ht="58.5" customHeight="1" x14ac:dyDescent="0.25">
      <c r="A73" s="131" t="s">
        <v>132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</row>
    <row r="74" spans="1:25" ht="135" customHeight="1" x14ac:dyDescent="0.25"/>
    <row r="75" spans="1:25" s="28" customFormat="1" x14ac:dyDescent="0.25">
      <c r="A75" s="132" t="s">
        <v>84</v>
      </c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</row>
    <row r="76" spans="1:25" s="28" customFormat="1" ht="13.9" x14ac:dyDescent="0.25">
      <c r="D76" s="29"/>
    </row>
    <row r="77" spans="1:25" s="28" customFormat="1" ht="94.5" customHeight="1" x14ac:dyDescent="0.25">
      <c r="A77" s="133" t="s">
        <v>85</v>
      </c>
      <c r="B77" s="134" t="s">
        <v>86</v>
      </c>
      <c r="C77" s="133" t="s">
        <v>87</v>
      </c>
      <c r="D77" s="136" t="s">
        <v>88</v>
      </c>
      <c r="E77" s="133" t="s">
        <v>89</v>
      </c>
      <c r="F77" s="133" t="s">
        <v>90</v>
      </c>
      <c r="G77" s="137" t="s">
        <v>91</v>
      </c>
      <c r="H77" s="138"/>
      <c r="I77" s="138"/>
      <c r="J77" s="133" t="s">
        <v>92</v>
      </c>
      <c r="K77" s="133"/>
      <c r="L77" s="133"/>
      <c r="M77" s="125" t="s">
        <v>93</v>
      </c>
      <c r="Y77" s="55"/>
    </row>
    <row r="78" spans="1:25" s="28" customFormat="1" ht="57" customHeight="1" x14ac:dyDescent="0.25">
      <c r="A78" s="133"/>
      <c r="B78" s="135"/>
      <c r="C78" s="133"/>
      <c r="D78" s="136"/>
      <c r="E78" s="133"/>
      <c r="F78" s="133"/>
      <c r="G78" s="30" t="s">
        <v>100</v>
      </c>
      <c r="H78" s="30" t="s">
        <v>101</v>
      </c>
      <c r="I78" s="30" t="s">
        <v>102</v>
      </c>
      <c r="J78" s="31" t="s">
        <v>94</v>
      </c>
      <c r="K78" s="31" t="s">
        <v>95</v>
      </c>
      <c r="L78" s="32" t="s">
        <v>96</v>
      </c>
      <c r="M78" s="126"/>
      <c r="Y78" s="55"/>
    </row>
    <row r="79" spans="1:25" s="28" customFormat="1" ht="94.5" customHeight="1" x14ac:dyDescent="0.25">
      <c r="A79" s="33">
        <v>1</v>
      </c>
      <c r="B79" s="34" t="s">
        <v>97</v>
      </c>
      <c r="C79" s="34" t="s">
        <v>98</v>
      </c>
      <c r="D79" s="35" t="s">
        <v>110</v>
      </c>
      <c r="E79" s="33" t="s">
        <v>99</v>
      </c>
      <c r="F79" s="33">
        <v>5136</v>
      </c>
      <c r="G79" s="36">
        <v>300</v>
      </c>
      <c r="H79" s="36">
        <v>280</v>
      </c>
      <c r="I79" s="36">
        <v>290</v>
      </c>
      <c r="J79" s="37">
        <v>290</v>
      </c>
      <c r="K79" s="38">
        <f>IFERROR(STDEV($G79:I79),"")</f>
        <v>10</v>
      </c>
      <c r="L79" s="39">
        <f>IF(J79&lt;&gt;"",K79/J79*100,"")</f>
        <v>3.4482758620689653</v>
      </c>
      <c r="M79" s="40">
        <f>J79*F79</f>
        <v>1489440</v>
      </c>
      <c r="Q79" s="41">
        <f>F79*137.35</f>
        <v>705429.6</v>
      </c>
      <c r="Y79" s="56">
        <f>J79*F79</f>
        <v>1489440</v>
      </c>
    </row>
    <row r="80" spans="1:25" s="28" customForma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3"/>
    </row>
    <row r="81" spans="1:15" s="28" customFormat="1" x14ac:dyDescent="0.25">
      <c r="A81" s="127" t="s">
        <v>111</v>
      </c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</row>
    <row r="82" spans="1:15" s="28" customFormat="1" x14ac:dyDescent="0.25">
      <c r="D82" s="29"/>
    </row>
    <row r="83" spans="1:15" s="28" customFormat="1" ht="15.75" x14ac:dyDescent="0.25">
      <c r="A83" s="44" t="s">
        <v>109</v>
      </c>
      <c r="B83" s="45"/>
      <c r="C83" s="45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</row>
    <row r="84" spans="1:15" s="28" customFormat="1" ht="21.75" customHeight="1" x14ac:dyDescent="0.25">
      <c r="A84" s="44" t="s">
        <v>108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7"/>
    </row>
    <row r="85" spans="1:15" s="28" customFormat="1" ht="2.25" customHeight="1" x14ac:dyDescent="0.25">
      <c r="A85" s="128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48"/>
      <c r="M85" s="48"/>
      <c r="N85" s="48"/>
      <c r="O85" s="47"/>
    </row>
    <row r="86" spans="1:15" s="28" customFormat="1" ht="17.25" customHeight="1" x14ac:dyDescent="0.25">
      <c r="A86" s="44" t="s">
        <v>107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7"/>
    </row>
    <row r="88" spans="1:15" x14ac:dyDescent="0.25">
      <c r="B88" s="57" t="s">
        <v>112</v>
      </c>
      <c r="C88" s="57"/>
      <c r="D88" s="57"/>
      <c r="E88" s="57"/>
      <c r="F88" s="57"/>
      <c r="G88" s="57"/>
      <c r="H88" s="57"/>
      <c r="I88" s="57"/>
      <c r="J88" s="57"/>
    </row>
    <row r="90" spans="1:15" x14ac:dyDescent="0.25">
      <c r="D90" s="57" t="s">
        <v>113</v>
      </c>
      <c r="E90" s="57"/>
      <c r="F90" s="57"/>
      <c r="G90" s="116" t="s">
        <v>114</v>
      </c>
      <c r="H90" s="116"/>
      <c r="I90" s="116"/>
    </row>
    <row r="93" spans="1:15" s="28" customFormat="1" x14ac:dyDescent="0.25">
      <c r="A93" s="129" t="s">
        <v>115</v>
      </c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</row>
    <row r="94" spans="1:15" s="28" customFormat="1" x14ac:dyDescent="0.25">
      <c r="A94" s="58" t="s">
        <v>116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</row>
    <row r="95" spans="1:15" s="28" customFormat="1" x14ac:dyDescent="0.25">
      <c r="A95" s="111">
        <v>45740</v>
      </c>
      <c r="B95" s="112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</row>
  </sheetData>
  <mergeCells count="74">
    <mergeCell ref="G1:J1"/>
    <mergeCell ref="M77:M78"/>
    <mergeCell ref="A81:M81"/>
    <mergeCell ref="A85:K85"/>
    <mergeCell ref="A93:O93"/>
    <mergeCell ref="A72:L72"/>
    <mergeCell ref="A73:L73"/>
    <mergeCell ref="A75:L75"/>
    <mergeCell ref="A77:A78"/>
    <mergeCell ref="B77:B78"/>
    <mergeCell ref="C77:C78"/>
    <mergeCell ref="D77:D78"/>
    <mergeCell ref="E77:E78"/>
    <mergeCell ref="F77:F78"/>
    <mergeCell ref="G77:I77"/>
    <mergeCell ref="J77:L77"/>
    <mergeCell ref="J36:J39"/>
    <mergeCell ref="G37:I37"/>
    <mergeCell ref="G38:I38"/>
    <mergeCell ref="G39:I39"/>
    <mergeCell ref="A95:B95"/>
    <mergeCell ref="B43:D43"/>
    <mergeCell ref="G90:I90"/>
    <mergeCell ref="E43:F43"/>
    <mergeCell ref="G43:I43"/>
    <mergeCell ref="B44:D44"/>
    <mergeCell ref="E44:F44"/>
    <mergeCell ref="G44:I44"/>
    <mergeCell ref="A40:A42"/>
    <mergeCell ref="B40:D42"/>
    <mergeCell ref="E40:F42"/>
    <mergeCell ref="G40:I40"/>
    <mergeCell ref="G35:I35"/>
    <mergeCell ref="A36:A39"/>
    <mergeCell ref="B36:D39"/>
    <mergeCell ref="E36:F39"/>
    <mergeCell ref="G36:I36"/>
    <mergeCell ref="J40:J42"/>
    <mergeCell ref="G41:I41"/>
    <mergeCell ref="G42:I42"/>
    <mergeCell ref="B26:E26"/>
    <mergeCell ref="F26:H26"/>
    <mergeCell ref="B27:E27"/>
    <mergeCell ref="F27:H27"/>
    <mergeCell ref="B28:E28"/>
    <mergeCell ref="F28:H28"/>
    <mergeCell ref="B29:E29"/>
    <mergeCell ref="F29:H29"/>
    <mergeCell ref="B34:D34"/>
    <mergeCell ref="E34:F34"/>
    <mergeCell ref="G34:I34"/>
    <mergeCell ref="B35:D35"/>
    <mergeCell ref="E35:F35"/>
    <mergeCell ref="B24:E24"/>
    <mergeCell ref="F24:H24"/>
    <mergeCell ref="B25:E25"/>
    <mergeCell ref="F25:H25"/>
    <mergeCell ref="B20:E20"/>
    <mergeCell ref="F20:H20"/>
    <mergeCell ref="B21:E21"/>
    <mergeCell ref="F21:H21"/>
    <mergeCell ref="B22:E22"/>
    <mergeCell ref="F22:H22"/>
    <mergeCell ref="B19:E19"/>
    <mergeCell ref="F19:H19"/>
    <mergeCell ref="A7:X7"/>
    <mergeCell ref="B14:F14"/>
    <mergeCell ref="B23:E23"/>
    <mergeCell ref="F23:H23"/>
    <mergeCell ref="F2:J2"/>
    <mergeCell ref="A4:J4"/>
    <mergeCell ref="B15:F15"/>
    <mergeCell ref="B18:E18"/>
    <mergeCell ref="F18:H18"/>
  </mergeCells>
  <pageMargins left="0.47244094488188981" right="0.15748031496062992" top="0.43307086614173229" bottom="0.51181102362204722" header="0.31496062992125984" footer="0.59055118110236227"/>
  <pageSetup paperSize="9" scale="75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Стандарт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Панчина Анжелика Вячеславовна</dc:creator>
  <cp:lastModifiedBy>user</cp:lastModifiedBy>
  <cp:lastPrinted>2025-04-28T03:57:13Z</cp:lastPrinted>
  <dcterms:created xsi:type="dcterms:W3CDTF">2021-03-02T13:37:08Z</dcterms:created>
  <dcterms:modified xsi:type="dcterms:W3CDTF">2025-04-28T04:04:17Z</dcterms:modified>
</cp:coreProperties>
</file>